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Жиделева 35" sheetId="1" r:id="rId1"/>
  </sheets>
  <calcPr calcId="124519"/>
</workbook>
</file>

<file path=xl/calcChain.xml><?xml version="1.0" encoding="utf-8"?>
<calcChain xmlns="http://schemas.openxmlformats.org/spreadsheetml/2006/main">
  <c r="D18" i="1"/>
  <c r="C18"/>
  <c r="D17"/>
  <c r="C17"/>
  <c r="D16"/>
  <c r="C16"/>
  <c r="D15"/>
  <c r="C15"/>
  <c r="C13" s="1"/>
  <c r="C19" s="1"/>
  <c r="I14"/>
  <c r="D14"/>
  <c r="C14"/>
  <c r="D13"/>
  <c r="D19" s="1"/>
  <c r="I12"/>
  <c r="I21" s="1"/>
  <c r="C20" s="1"/>
  <c r="I9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<sst xmlns="http://schemas.openxmlformats.org/spreadsheetml/2006/main" count="57" uniqueCount="55">
  <si>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</si>
  <si>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</si>
  <si>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Жиделева ул., д.35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</si>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</sst>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4" fontId="3" fillId="0" borderId="17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3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3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3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34" xfId="1" applyFont="1" applyBorder="1" applyAlignment="1">
      <alignment vertical="top" wrapText="1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2" fontId="2" fillId="0" borderId="0" xfId="1" applyNumberFormat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79998168889431442"/>
  </sheetPr>
  <dimension ref="A1:I60"/>
  <sheetViews>
    <sheetView tabSelected="1" workbookViewId="0">
      <selection activeCell="F27" sqref="F2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20.140625" style="1" customWidth="1"/>
    <col min="5" max="5" width="9.85546875" style="1" customWidth="1"/>
    <col min="6" max="6" width="6" style="1" customWidth="1"/>
    <col min="7" max="7" width="9.85546875" style="1" customWidth="1"/>
    <col min="8" max="8" width="45.85546875" style="1" customWidth="1"/>
    <col min="9" max="9" width="16.710937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6113.3+225250.62+1040+23925+67945.87</f>
        <v>324274.78999999998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533469.6</v>
      </c>
      <c r="D12" s="35">
        <v>918878</v>
      </c>
      <c r="F12" s="36" t="s">
        <v>15</v>
      </c>
      <c r="G12" s="27" t="s">
        <v>16</v>
      </c>
      <c r="H12" s="27"/>
      <c r="I12" s="37">
        <f>7645.68</f>
        <v>7645.68</v>
      </c>
    </row>
    <row r="13" spans="1:9" ht="14.25" customHeight="1" thickBot="1">
      <c r="A13" s="32">
        <v>2</v>
      </c>
      <c r="B13" s="33" t="s">
        <v>17</v>
      </c>
      <c r="C13" s="38">
        <f>C14+C15</f>
        <v>424616.89999999991</v>
      </c>
      <c r="D13" s="39">
        <f>D14+D15</f>
        <v>953677.2</v>
      </c>
      <c r="F13" s="36" t="s">
        <v>18</v>
      </c>
      <c r="G13" s="27" t="s">
        <v>19</v>
      </c>
      <c r="H13" s="27"/>
      <c r="I13" s="37">
        <v>37196.06</v>
      </c>
    </row>
    <row r="14" spans="1:9" ht="14.25" customHeight="1" thickBot="1">
      <c r="A14" s="32" t="s">
        <v>20</v>
      </c>
      <c r="B14" s="33" t="s">
        <v>21</v>
      </c>
      <c r="C14" s="38">
        <f>(19710.68*6)+(19789.44*6)-56884.29</f>
        <v>180116.42999999996</v>
      </c>
      <c r="D14" s="39">
        <f>91191.34+95584.09+83825.92+72349.91</f>
        <v>342951.26</v>
      </c>
      <c r="F14" s="36" t="s">
        <v>22</v>
      </c>
      <c r="G14" s="27" t="s">
        <v>23</v>
      </c>
      <c r="H14" s="27"/>
      <c r="I14" s="37">
        <f>13767.89+9224.4</f>
        <v>22992.29</v>
      </c>
    </row>
    <row r="15" spans="1:9" ht="14.25" customHeight="1" thickBot="1">
      <c r="A15" s="40" t="s">
        <v>24</v>
      </c>
      <c r="B15" s="33" t="s">
        <v>25</v>
      </c>
      <c r="C15" s="38">
        <f>81828.95+773397.46-D15</f>
        <v>244500.46999999997</v>
      </c>
      <c r="D15" s="39">
        <f>5166.72+24.84+24871.55+25635.99+4705.67+57563.04+200.93+198513.63+245560.51+48483.06</f>
        <v>610725.93999999994</v>
      </c>
      <c r="F15" s="36" t="s">
        <v>26</v>
      </c>
      <c r="G15" s="41" t="s">
        <v>27</v>
      </c>
      <c r="H15" s="42"/>
      <c r="I15" s="37"/>
    </row>
    <row r="16" spans="1:9" ht="14.25" customHeight="1" thickBot="1">
      <c r="A16" s="32">
        <v>3</v>
      </c>
      <c r="B16" s="33" t="s">
        <v>28</v>
      </c>
      <c r="C16" s="43">
        <f>C17+C18</f>
        <v>395157.08999999997</v>
      </c>
      <c r="D16" s="43">
        <f>D17+D18</f>
        <v>1141227.97</v>
      </c>
      <c r="F16" s="36" t="s">
        <v>29</v>
      </c>
      <c r="G16" s="27" t="s">
        <v>30</v>
      </c>
      <c r="H16" s="27"/>
      <c r="I16" s="37"/>
    </row>
    <row r="17" spans="1:9" ht="14.25" customHeight="1" thickBot="1">
      <c r="A17" s="40" t="s">
        <v>31</v>
      </c>
      <c r="B17" s="44" t="s">
        <v>21</v>
      </c>
      <c r="C17" s="45">
        <f>16560.12+16422.79+16422.29+20813.39+20813.39+20813.39+20813.39</f>
        <v>132658.76</v>
      </c>
      <c r="D17" s="45">
        <f>10077.4+54447.02+64743.99+50137.33+59520.62+58216.81+74401.01</f>
        <v>371544.18</v>
      </c>
      <c r="F17" s="36" t="s">
        <v>32</v>
      </c>
      <c r="G17" s="27" t="s">
        <v>33</v>
      </c>
      <c r="H17" s="27"/>
      <c r="I17" s="37"/>
    </row>
    <row r="18" spans="1:9" ht="14.25" customHeight="1" thickBot="1">
      <c r="A18" s="40" t="s">
        <v>34</v>
      </c>
      <c r="B18" s="44" t="s">
        <v>25</v>
      </c>
      <c r="C18" s="45">
        <f>938294.35+93887.77-D18</f>
        <v>262498.32999999996</v>
      </c>
      <c r="D18" s="45">
        <f>59255.51+171.44+312668.34+255350.46+74870.87+6079.28+53.82+23453.66+34665.05+3115.36</f>
        <v>769683.79</v>
      </c>
      <c r="F18" s="36" t="s">
        <v>35</v>
      </c>
      <c r="G18" s="27" t="s">
        <v>36</v>
      </c>
      <c r="H18" s="27"/>
      <c r="I18" s="37"/>
    </row>
    <row r="19" spans="1:9" ht="26.25" customHeight="1" thickBot="1">
      <c r="A19" s="32">
        <v>4</v>
      </c>
      <c r="B19" s="46" t="s">
        <v>37</v>
      </c>
      <c r="C19" s="43">
        <f>C12+C13-C16</f>
        <v>562929.40999999992</v>
      </c>
      <c r="D19" s="47">
        <f t="shared" ref="D19" si="0">D12+D13-D16</f>
        <v>731327.23</v>
      </c>
      <c r="F19" s="36" t="s">
        <v>38</v>
      </c>
      <c r="G19" s="27" t="s">
        <v>39</v>
      </c>
      <c r="H19" s="27"/>
      <c r="I19" s="37"/>
    </row>
    <row r="20" spans="1:9" ht="26.25" customHeight="1" thickBot="1">
      <c r="A20" s="32">
        <v>5</v>
      </c>
      <c r="B20" s="46" t="s">
        <v>40</v>
      </c>
      <c r="C20" s="48">
        <f>I21</f>
        <v>392108.81999999995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3048.2700000000186</v>
      </c>
      <c r="D21" s="55"/>
      <c r="F21" s="56"/>
      <c r="G21" s="57" t="s">
        <v>42</v>
      </c>
      <c r="H21" s="57"/>
      <c r="I21" s="58">
        <f>SUM(I9:I20)</f>
        <v>392108.81999999995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3" t="s">
        <v>44</v>
      </c>
      <c r="C23" s="62"/>
      <c r="D23" s="62"/>
    </row>
    <row r="24" spans="1:9" ht="12.75" customHeight="1">
      <c r="A24" s="63"/>
      <c r="B24" s="64" t="s">
        <v>45</v>
      </c>
      <c r="C24" s="65"/>
      <c r="D24" s="66"/>
      <c r="F24" s="67" t="s">
        <v>46</v>
      </c>
      <c r="G24" s="68"/>
      <c r="H24" s="68"/>
      <c r="I24" s="68"/>
    </row>
    <row r="25" spans="1:9" ht="12.75" customHeight="1">
      <c r="A25" s="69"/>
      <c r="B25" s="70" t="s">
        <v>47</v>
      </c>
      <c r="C25" s="71"/>
      <c r="D25" s="72"/>
      <c r="F25" s="73" t="s">
        <v>48</v>
      </c>
      <c r="G25" s="74"/>
      <c r="H25" s="74"/>
      <c r="I25" s="75"/>
    </row>
    <row r="26" spans="1:9" ht="12.75" customHeight="1">
      <c r="A26" s="69"/>
      <c r="B26" s="70" t="s">
        <v>49</v>
      </c>
      <c r="C26" s="71"/>
      <c r="D26" s="72"/>
      <c r="F26" s="76" t="s">
        <v>50</v>
      </c>
      <c r="G26" s="76"/>
      <c r="H26" s="76"/>
      <c r="I26" s="68"/>
    </row>
    <row r="27" spans="1:9" ht="27.75" customHeight="1">
      <c r="A27" s="69"/>
      <c r="B27" s="70" t="s">
        <v>51</v>
      </c>
      <c r="C27" s="71"/>
      <c r="D27" s="72"/>
      <c r="F27" s="77" t="s">
        <v>52</v>
      </c>
      <c r="G27" s="78"/>
      <c r="H27" s="79" t="s">
        <v>53</v>
      </c>
    </row>
    <row r="28" spans="1:9" ht="13.5" thickBot="1">
      <c r="A28" s="80"/>
      <c r="B28" s="81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>
      <c r="E31" s="86"/>
    </row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7"/>
    </row>
    <row r="60" spans="2:2">
      <c r="B60" s="87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Жиделева 35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2021-03-22T12:51:11Z</dcterms:created>
  <dcterms:modified xsi:type="dcterms:W3CDTF">2021-03-22T12:51:12Z</dcterms:modified>
</cp:coreProperties>
</file>